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enise.stanford\Documents\"/>
    </mc:Choice>
  </mc:AlternateContent>
  <xr:revisionPtr revIDLastSave="0" documentId="8_{2B3F6775-2251-4396-B078-D5019881BA1E}" xr6:coauthVersionLast="47" xr6:coauthVersionMax="47" xr10:uidLastSave="{00000000-0000-0000-0000-000000000000}"/>
  <bookViews>
    <workbookView xWindow="2685" yWindow="2685" windowWidth="21600" windowHeight="12735" xr2:uid="{00000000-000D-0000-FFFF-FFFF00000000}"/>
  </bookViews>
  <sheets>
    <sheet name="2020 Model NPR%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C7" i="1" s="1"/>
  <c r="K56" i="1" l="1"/>
  <c r="K33" i="1"/>
  <c r="G125" i="1"/>
  <c r="G109" i="1"/>
  <c r="G79" i="1"/>
  <c r="I56" i="1"/>
  <c r="G56" i="1"/>
  <c r="G33" i="1"/>
  <c r="I33" i="1"/>
  <c r="I19" i="1"/>
  <c r="K58" i="1" l="1"/>
  <c r="K60" i="1" s="1"/>
  <c r="K64" i="1" s="1"/>
  <c r="G127" i="1"/>
  <c r="G62" i="1" s="1"/>
  <c r="G58" i="1"/>
  <c r="G60" i="1" s="1"/>
  <c r="I58" i="1"/>
  <c r="I60" i="1" s="1"/>
  <c r="I64" i="1" s="1"/>
  <c r="G64" i="1" l="1"/>
  <c r="G129" i="1"/>
</calcChain>
</file>

<file path=xl/sharedStrings.xml><?xml version="1.0" encoding="utf-8"?>
<sst xmlns="http://schemas.openxmlformats.org/spreadsheetml/2006/main" count="127" uniqueCount="120">
  <si>
    <t>Revenue</t>
  </si>
  <si>
    <t>Medicare</t>
  </si>
  <si>
    <t>Medicaid</t>
  </si>
  <si>
    <t>Commercial Benefit</t>
  </si>
  <si>
    <t>Commercial FFS</t>
  </si>
  <si>
    <t>Medicaid RB (own unit)</t>
  </si>
  <si>
    <t>Other RB (own unit)</t>
  </si>
  <si>
    <t>Physician Billing</t>
  </si>
  <si>
    <t>Self Pay</t>
  </si>
  <si>
    <t>Other Charity Rev</t>
  </si>
  <si>
    <t>Adjustments</t>
  </si>
  <si>
    <t>Total</t>
  </si>
  <si>
    <t>Direct Labor</t>
  </si>
  <si>
    <t>Nurses</t>
  </si>
  <si>
    <t>HHA/CNA</t>
  </si>
  <si>
    <t>SW</t>
  </si>
  <si>
    <t>Spiritual Care</t>
  </si>
  <si>
    <t>On-Call</t>
  </si>
  <si>
    <t>Admissions</t>
  </si>
  <si>
    <t>Bereavement</t>
  </si>
  <si>
    <t>Volunteer</t>
  </si>
  <si>
    <t>Direct Patient-Related Expenses</t>
  </si>
  <si>
    <t>Ambulance</t>
  </si>
  <si>
    <t>Bio Hazardous</t>
  </si>
  <si>
    <t>Crisis Care</t>
  </si>
  <si>
    <t>Dietary</t>
  </si>
  <si>
    <t>DME</t>
  </si>
  <si>
    <t>ER</t>
  </si>
  <si>
    <t>Food</t>
  </si>
  <si>
    <t>Imaging</t>
  </si>
  <si>
    <t>Lab</t>
  </si>
  <si>
    <t>Linen</t>
  </si>
  <si>
    <t>Medical Supplies</t>
  </si>
  <si>
    <t>Mileage</t>
  </si>
  <si>
    <t>Mobile Phone</t>
  </si>
  <si>
    <t>Other</t>
  </si>
  <si>
    <t>Outpatient</t>
  </si>
  <si>
    <t>Oxygen</t>
  </si>
  <si>
    <t>Pagers</t>
  </si>
  <si>
    <t>Pharmacy</t>
  </si>
  <si>
    <t>Therapies</t>
  </si>
  <si>
    <t>Pass-Through Residual</t>
  </si>
  <si>
    <t>Total Direct Expense</t>
  </si>
  <si>
    <t>Contribution Margin</t>
  </si>
  <si>
    <t>Indirect Expense</t>
  </si>
  <si>
    <t>Net Segment Income</t>
  </si>
  <si>
    <t>Hospice</t>
  </si>
  <si>
    <t>Homecare</t>
  </si>
  <si>
    <t>IPU</t>
  </si>
  <si>
    <t>Home</t>
  </si>
  <si>
    <t>Health</t>
  </si>
  <si>
    <t>Indirect Labor</t>
  </si>
  <si>
    <t>Administration</t>
  </si>
  <si>
    <t>Clinical Management</t>
  </si>
  <si>
    <t>Compliance/QAPI</t>
  </si>
  <si>
    <t>Education</t>
  </si>
  <si>
    <t>Finance</t>
  </si>
  <si>
    <t xml:space="preserve">HR </t>
  </si>
  <si>
    <t xml:space="preserve">Marketing </t>
  </si>
  <si>
    <t xml:space="preserve">Medical Director </t>
  </si>
  <si>
    <t xml:space="preserve">Medical Records </t>
  </si>
  <si>
    <t xml:space="preserve">MIS </t>
  </si>
  <si>
    <t>Operational Costs</t>
  </si>
  <si>
    <t>Answering Service</t>
  </si>
  <si>
    <t>Accounting/Audit</t>
  </si>
  <si>
    <t>Bank Service</t>
  </si>
  <si>
    <t>Computer Expenses</t>
  </si>
  <si>
    <t>Consulting/Professional Fees</t>
  </si>
  <si>
    <t>Continuing Education</t>
  </si>
  <si>
    <t>Copier Expense</t>
  </si>
  <si>
    <t>Depreciation-Major Moveable</t>
  </si>
  <si>
    <t>Dues, Licenses &amp; Subscriptions</t>
  </si>
  <si>
    <t>Insurance</t>
  </si>
  <si>
    <t>Interest-Operating</t>
  </si>
  <si>
    <t>Lease/Rent Equipment</t>
  </si>
  <si>
    <t>Legal</t>
  </si>
  <si>
    <t>Marketing Other</t>
  </si>
  <si>
    <t>Meeting Expense</t>
  </si>
  <si>
    <t>Mileage-Non-Patient</t>
  </si>
  <si>
    <t>Minor Equipment</t>
  </si>
  <si>
    <t>Miscellaneous</t>
  </si>
  <si>
    <t>Office Supplies</t>
  </si>
  <si>
    <t>Other Expenses</t>
  </si>
  <si>
    <t>Pagers (Non-Patient)</t>
  </si>
  <si>
    <t>Postage/Mailings</t>
  </si>
  <si>
    <t>Printing</t>
  </si>
  <si>
    <t>Service Contracts-Operating</t>
  </si>
  <si>
    <t>Telephone</t>
  </si>
  <si>
    <t>Training-Groups</t>
  </si>
  <si>
    <t>Vehicle Exp-Owned/Lease</t>
  </si>
  <si>
    <t>Facility-Related Costs</t>
  </si>
  <si>
    <t>Alarm System</t>
  </si>
  <si>
    <t>Cleaning &amp; Paper</t>
  </si>
  <si>
    <t>Depreciation-Building</t>
  </si>
  <si>
    <t>Exterminating</t>
  </si>
  <si>
    <t>Interest-Facility</t>
  </si>
  <si>
    <t>Landscaping</t>
  </si>
  <si>
    <t>Maintenance</t>
  </si>
  <si>
    <t>Maintenance Salaries</t>
  </si>
  <si>
    <t xml:space="preserve">Other-Facility </t>
  </si>
  <si>
    <t>Property Taxes</t>
  </si>
  <si>
    <t>Rent</t>
  </si>
  <si>
    <t>Service Contracts-Facilities</t>
  </si>
  <si>
    <t>Utilities</t>
  </si>
  <si>
    <t>Total Indirect Costs</t>
  </si>
  <si>
    <t>Hospice Net Income</t>
  </si>
  <si>
    <t>Call Center/Triage</t>
  </si>
  <si>
    <t>Therapists</t>
  </si>
  <si>
    <t>Decrease</t>
  </si>
  <si>
    <t>Slight Increase</t>
  </si>
  <si>
    <t>Slight Decrease</t>
  </si>
  <si>
    <r>
      <t xml:space="preserve">Physician/NP </t>
    </r>
    <r>
      <rPr>
        <b/>
        <sz val="10"/>
        <rFont val="Arial"/>
        <family val="2"/>
      </rPr>
      <t>(Net)</t>
    </r>
  </si>
  <si>
    <t>Net for Hospice Homecare</t>
  </si>
  <si>
    <t>Increased: More competition.</t>
  </si>
  <si>
    <t>Increased: Community Physican retainers.</t>
  </si>
  <si>
    <t xml:space="preserve">The Model is something that virtually all Hospices can do… </t>
  </si>
  <si>
    <t>2020: Model NPR Percentage Amounts</t>
  </si>
  <si>
    <t xml:space="preserve">We know that much better can be done though… </t>
  </si>
  <si>
    <t>I perfer this term as more emaphasis must be placed on care done telecommunicatively.</t>
  </si>
  <si>
    <t>HH tends to have similar Indirects as Hospice Homecare.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</si>
</sst>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10" fontId="3" fillId="0" borderId="2" xfId="2" applyNumberFormat="1" applyFont="1" applyBorder="1" applyProtection="1">
      <protection hidden="1"/>
    </xf>
    <xf numFmtId="10" fontId="3" fillId="0" borderId="3" xfId="2" applyNumberFormat="1" applyFont="1" applyBorder="1" applyProtection="1">
      <protection hidden="1"/>
    </xf>
    <xf numFmtId="0" fontId="2" fillId="0" borderId="0" xfId="0" applyFont="1"/>
    <xf numFmtId="10" fontId="3" fillId="0" borderId="0" xfId="2" applyNumberFormat="1" applyFont="1" applyProtection="1">
      <protection hidden="1"/>
    </xf>
    <xf numFmtId="10" fontId="3" fillId="0" borderId="1" xfId="2" applyNumberFormat="1" applyFont="1" applyBorder="1" applyProtection="1">
      <protection hidden="1"/>
    </xf>
    <xf numFmtId="10" fontId="3" fillId="0" borderId="0" xfId="0" applyNumberFormat="1" applyFont="1" applyProtection="1">
      <protection hidden="1"/>
    </xf>
    <xf numFmtId="10" fontId="3" fillId="0" borderId="0" xfId="1" applyNumberFormat="1" applyFont="1" applyBorder="1" applyProtection="1">
      <protection hidden="1"/>
    </xf>
    <xf numFmtId="10" fontId="3" fillId="0" borderId="0" xfId="2" applyNumberFormat="1" applyFont="1" applyBorder="1" applyProtection="1">
      <protection hidden="1"/>
    </xf>
    <xf numFmtId="10" fontId="3" fillId="0" borderId="0" xfId="1" applyNumberFormat="1" applyFont="1" applyProtection="1">
      <protection hidden="1"/>
    </xf>
    <xf numFmtId="0" fontId="4" fillId="0" borderId="0" xfId="0" applyFont="1" applyFill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0" fontId="4" fillId="0" borderId="0" xfId="2" applyNumberFormat="1" applyFont="1" applyAlignment="1" applyProtection="1">
      <alignment horizontal="right"/>
      <protection hidden="1"/>
    </xf>
    <xf numFmtId="10" fontId="4" fillId="0" borderId="0" xfId="0" applyNumberFormat="1" applyFont="1" applyFill="1" applyBorder="1" applyAlignment="1" applyProtection="1">
      <alignment horizontal="right"/>
      <protection hidden="1"/>
    </xf>
    <xf numFmtId="10" fontId="3" fillId="0" borderId="0" xfId="2" applyNumberFormat="1" applyFont="1" applyAlignment="1" applyProtection="1">
      <alignment horizontal="right"/>
      <protection hidden="1"/>
    </xf>
    <xf numFmtId="10" fontId="3" fillId="0" borderId="0" xfId="2" applyNumberFormat="1" applyFont="1" applyBorder="1" applyAlignment="1" applyProtection="1">
      <alignment horizontal="right"/>
      <protection hidden="1"/>
    </xf>
    <xf numFmtId="10" fontId="3" fillId="0" borderId="1" xfId="2" applyNumberFormat="1" applyFont="1" applyBorder="1" applyAlignment="1" applyProtection="1">
      <alignment horizontal="right"/>
      <protection hidden="1"/>
    </xf>
    <xf numFmtId="10" fontId="3" fillId="0" borderId="0" xfId="0" applyNumberFormat="1" applyFont="1" applyFill="1" applyBorder="1" applyAlignment="1" applyProtection="1">
      <alignment horizontal="right"/>
      <protection hidden="1"/>
    </xf>
    <xf numFmtId="10" fontId="3" fillId="0" borderId="0" xfId="0" applyNumberFormat="1" applyFont="1" applyFill="1" applyAlignment="1" applyProtection="1">
      <alignment horizontal="right"/>
      <protection hidden="1"/>
    </xf>
    <xf numFmtId="10" fontId="3" fillId="0" borderId="3" xfId="2" applyNumberFormat="1" applyFont="1" applyBorder="1" applyAlignment="1" applyProtection="1">
      <alignment horizontal="right"/>
      <protection hidden="1"/>
    </xf>
    <xf numFmtId="10" fontId="2" fillId="0" borderId="0" xfId="2" applyNumberFormat="1" applyFont="1"/>
    <xf numFmtId="164" fontId="2" fillId="0" borderId="0" xfId="2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2" fillId="0" borderId="6" xfId="0" applyNumberFormat="1" applyFont="1" applyBorder="1"/>
    <xf numFmtId="10" fontId="4" fillId="0" borderId="0" xfId="2" applyNumberFormat="1" applyFont="1" applyProtection="1"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88900</xdr:rowOff>
    </xdr:from>
    <xdr:to>
      <xdr:col>4</xdr:col>
      <xdr:colOff>577694</xdr:colOff>
      <xdr:row>1</xdr:row>
      <xdr:rowOff>450850</xdr:rowOff>
    </xdr:to>
    <xdr:pic>
      <xdr:nvPicPr>
        <xdr:cNvPr id="3" name="Picture 2" descr="MVI Logo Official Standa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88900"/>
          <a:ext cx="286369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30"/>
  <sheetViews>
    <sheetView tabSelected="1" workbookViewId="0">
      <pane ySplit="7" topLeftCell="A17" activePane="bottomLeft" state="frozen"/>
      <selection pane="bottomLeft" activeCell="N21" sqref="N21"/>
    </sheetView>
  </sheetViews>
  <sheetFormatPr defaultRowHeight="15" x14ac:dyDescent="0.25"/>
  <cols>
    <col min="7" max="7" width="9.85546875" style="8" customWidth="1"/>
    <col min="9" max="9" width="8.7109375" style="8"/>
    <col min="13" max="14" width="8.7109375" style="31"/>
  </cols>
  <sheetData>
    <row r="2" spans="1:11" ht="41.1" customHeight="1" x14ac:dyDescent="0.25">
      <c r="G2" s="29"/>
    </row>
    <row r="3" spans="1:11" ht="18" x14ac:dyDescent="0.25">
      <c r="B3" s="30" t="s">
        <v>116</v>
      </c>
    </row>
    <row r="4" spans="1:11" x14ac:dyDescent="0.25">
      <c r="B4" s="28" t="s">
        <v>115</v>
      </c>
      <c r="I4" s="8" t="s">
        <v>117</v>
      </c>
    </row>
    <row r="5" spans="1:11" x14ac:dyDescent="0.25">
      <c r="A5">
        <v>2850000</v>
      </c>
    </row>
    <row r="6" spans="1:11" x14ac:dyDescent="0.25">
      <c r="A6">
        <f>A5*0.01</f>
        <v>28500</v>
      </c>
      <c r="G6" s="32" t="s">
        <v>46</v>
      </c>
      <c r="I6" s="32"/>
      <c r="K6" s="32" t="s">
        <v>49</v>
      </c>
    </row>
    <row r="7" spans="1:11" x14ac:dyDescent="0.25">
      <c r="A7">
        <f>A6/12</f>
        <v>2375</v>
      </c>
      <c r="B7">
        <v>7000</v>
      </c>
      <c r="C7">
        <f>B7/A7</f>
        <v>2.9473684210526314</v>
      </c>
      <c r="G7" s="33" t="s">
        <v>47</v>
      </c>
      <c r="I7" s="33" t="s">
        <v>48</v>
      </c>
      <c r="K7" s="33" t="s">
        <v>50</v>
      </c>
    </row>
    <row r="8" spans="1:11" x14ac:dyDescent="0.25">
      <c r="B8" s="1" t="s">
        <v>0</v>
      </c>
      <c r="C8" s="2"/>
      <c r="D8" s="2"/>
    </row>
    <row r="9" spans="1:11" x14ac:dyDescent="0.25">
      <c r="B9" s="2"/>
      <c r="C9" s="3" t="s">
        <v>1</v>
      </c>
      <c r="D9" s="2"/>
      <c r="G9" s="9">
        <v>0.96645000000000003</v>
      </c>
      <c r="I9" s="9">
        <v>0.86</v>
      </c>
    </row>
    <row r="10" spans="1:11" x14ac:dyDescent="0.25">
      <c r="B10" s="2"/>
      <c r="C10" s="3" t="s">
        <v>2</v>
      </c>
      <c r="D10" s="2"/>
      <c r="G10" s="9">
        <v>3.32E-2</v>
      </c>
      <c r="I10" s="9">
        <v>5.2499999999999998E-2</v>
      </c>
    </row>
    <row r="11" spans="1:11" x14ac:dyDescent="0.25">
      <c r="B11" s="2"/>
      <c r="C11" s="3" t="s">
        <v>3</v>
      </c>
      <c r="D11" s="2"/>
      <c r="G11" s="9">
        <v>3.9899999999999998E-2</v>
      </c>
      <c r="I11" s="9">
        <v>0.05</v>
      </c>
    </row>
    <row r="12" spans="1:11" x14ac:dyDescent="0.25">
      <c r="B12" s="2"/>
      <c r="C12" s="3" t="s">
        <v>4</v>
      </c>
      <c r="D12" s="2"/>
      <c r="G12" s="9">
        <v>1.8E-3</v>
      </c>
      <c r="I12" s="9">
        <v>0</v>
      </c>
    </row>
    <row r="13" spans="1:11" x14ac:dyDescent="0.25">
      <c r="B13" s="2"/>
      <c r="C13" s="3" t="s">
        <v>5</v>
      </c>
      <c r="D13" s="2"/>
      <c r="G13" s="9">
        <v>0</v>
      </c>
      <c r="I13" s="9">
        <v>3.5000000000000003E-2</v>
      </c>
    </row>
    <row r="14" spans="1:11" x14ac:dyDescent="0.25">
      <c r="B14" s="2"/>
      <c r="C14" s="3" t="s">
        <v>6</v>
      </c>
      <c r="D14" s="2"/>
      <c r="G14" s="9">
        <v>0</v>
      </c>
      <c r="I14" s="9">
        <v>4.4999999999999998E-2</v>
      </c>
    </row>
    <row r="15" spans="1:11" x14ac:dyDescent="0.25">
      <c r="B15" s="2"/>
      <c r="C15" s="3" t="s">
        <v>7</v>
      </c>
      <c r="D15" s="2"/>
      <c r="G15" s="9">
        <v>4.1000000000000003E-3</v>
      </c>
      <c r="I15" s="9">
        <v>0.04</v>
      </c>
    </row>
    <row r="16" spans="1:11" x14ac:dyDescent="0.25">
      <c r="B16" s="2"/>
      <c r="C16" s="3" t="s">
        <v>8</v>
      </c>
      <c r="D16" s="2"/>
      <c r="G16" s="9">
        <v>3.9500000000000004E-3</v>
      </c>
      <c r="I16" s="9">
        <v>0.01</v>
      </c>
    </row>
    <row r="17" spans="2:12" x14ac:dyDescent="0.25">
      <c r="B17" s="2"/>
      <c r="C17" s="3" t="s">
        <v>9</v>
      </c>
      <c r="D17" s="2"/>
      <c r="G17" s="9">
        <v>4.45E-3</v>
      </c>
      <c r="I17" s="9">
        <v>2.75E-2</v>
      </c>
    </row>
    <row r="18" spans="2:12" x14ac:dyDescent="0.25">
      <c r="B18" s="2"/>
      <c r="C18" s="3" t="s">
        <v>10</v>
      </c>
      <c r="D18" s="2"/>
      <c r="G18" s="9">
        <v>-4.4299999999999999E-2</v>
      </c>
      <c r="I18" s="9">
        <v>-0.12</v>
      </c>
    </row>
    <row r="19" spans="2:12" ht="15.75" thickBot="1" x14ac:dyDescent="0.3">
      <c r="B19" s="1"/>
      <c r="C19" s="4"/>
      <c r="D19" s="5" t="s">
        <v>11</v>
      </c>
      <c r="G19" s="10">
        <v>1</v>
      </c>
      <c r="I19" s="10">
        <f>SUM(I9:I18)</f>
        <v>1</v>
      </c>
      <c r="K19" s="10">
        <v>1</v>
      </c>
    </row>
    <row r="20" spans="2:12" x14ac:dyDescent="0.25">
      <c r="B20" s="2"/>
      <c r="C20" s="2"/>
      <c r="D20" s="2"/>
      <c r="G20" s="1"/>
      <c r="I20" s="1"/>
    </row>
    <row r="21" spans="2:12" x14ac:dyDescent="0.25">
      <c r="B21" s="1" t="s">
        <v>12</v>
      </c>
      <c r="C21" s="2"/>
      <c r="D21" s="2"/>
      <c r="G21" s="11"/>
      <c r="I21" s="11"/>
    </row>
    <row r="22" spans="2:12" x14ac:dyDescent="0.25">
      <c r="B22" s="35"/>
      <c r="C22" s="2" t="s">
        <v>13</v>
      </c>
      <c r="D22" s="2"/>
      <c r="G22" s="9">
        <v>0.14000000000000001</v>
      </c>
      <c r="I22" s="9">
        <v>0.35</v>
      </c>
      <c r="K22" s="26">
        <v>0.22</v>
      </c>
    </row>
    <row r="23" spans="2:12" x14ac:dyDescent="0.25">
      <c r="B23" s="35"/>
      <c r="C23" s="2" t="s">
        <v>14</v>
      </c>
      <c r="D23" s="2"/>
      <c r="G23" s="9">
        <v>7.0000000000000007E-2</v>
      </c>
      <c r="I23" s="9">
        <v>0.15</v>
      </c>
      <c r="K23" s="26">
        <v>4.4999999999999998E-2</v>
      </c>
    </row>
    <row r="24" spans="2:12" x14ac:dyDescent="0.25">
      <c r="B24" s="35"/>
      <c r="C24" s="2" t="s">
        <v>15</v>
      </c>
      <c r="D24" s="2"/>
      <c r="G24" s="9">
        <v>0.04</v>
      </c>
      <c r="I24" s="9">
        <v>0.03</v>
      </c>
      <c r="K24" s="26">
        <v>2.5000000000000001E-2</v>
      </c>
    </row>
    <row r="25" spans="2:12" x14ac:dyDescent="0.25">
      <c r="B25" s="35"/>
      <c r="C25" s="2" t="s">
        <v>16</v>
      </c>
      <c r="D25" s="2"/>
      <c r="G25" s="9">
        <v>0.02</v>
      </c>
      <c r="I25" s="9">
        <v>0.01</v>
      </c>
    </row>
    <row r="26" spans="2:12" x14ac:dyDescent="0.25">
      <c r="B26" s="35"/>
      <c r="C26" s="2" t="s">
        <v>111</v>
      </c>
      <c r="D26" s="2"/>
      <c r="G26" s="9">
        <v>0.02</v>
      </c>
      <c r="I26" s="9">
        <v>0.04</v>
      </c>
      <c r="L26" s="31" t="s">
        <v>112</v>
      </c>
    </row>
    <row r="27" spans="2:12" x14ac:dyDescent="0.25">
      <c r="B27" s="35"/>
      <c r="C27" s="2" t="s">
        <v>17</v>
      </c>
      <c r="D27" s="2"/>
      <c r="G27" s="9">
        <v>0.03</v>
      </c>
      <c r="I27" s="9">
        <v>0</v>
      </c>
      <c r="K27" s="26">
        <v>0.03</v>
      </c>
    </row>
    <row r="28" spans="2:12" x14ac:dyDescent="0.25">
      <c r="B28" s="35"/>
      <c r="C28" s="2" t="s">
        <v>18</v>
      </c>
      <c r="D28" s="2"/>
      <c r="G28" s="9">
        <v>0.03</v>
      </c>
      <c r="I28" s="9">
        <v>2.5000000000000001E-2</v>
      </c>
      <c r="K28" s="26">
        <v>0.03</v>
      </c>
    </row>
    <row r="29" spans="2:12" x14ac:dyDescent="0.25">
      <c r="B29" s="35"/>
      <c r="C29" s="2" t="s">
        <v>19</v>
      </c>
      <c r="D29" s="2"/>
      <c r="G29" s="9">
        <v>0.01</v>
      </c>
      <c r="I29" s="9">
        <v>0.01</v>
      </c>
    </row>
    <row r="30" spans="2:12" x14ac:dyDescent="0.25">
      <c r="B30" s="35"/>
      <c r="C30" s="2" t="s">
        <v>20</v>
      </c>
      <c r="D30" s="2"/>
      <c r="G30" s="9">
        <v>0.02</v>
      </c>
      <c r="I30" s="9">
        <v>0.01</v>
      </c>
    </row>
    <row r="31" spans="2:12" x14ac:dyDescent="0.25">
      <c r="B31" s="35"/>
      <c r="C31" s="2" t="s">
        <v>107</v>
      </c>
      <c r="D31" s="2"/>
      <c r="G31" s="9"/>
      <c r="I31" s="9"/>
      <c r="K31" s="26">
        <v>0.18</v>
      </c>
    </row>
    <row r="32" spans="2:12" x14ac:dyDescent="0.25">
      <c r="B32" s="2"/>
      <c r="C32" s="2" t="s">
        <v>106</v>
      </c>
      <c r="D32" s="2"/>
      <c r="G32" s="9">
        <v>0.01</v>
      </c>
      <c r="I32" s="9">
        <v>0</v>
      </c>
      <c r="L32" s="31" t="s">
        <v>118</v>
      </c>
    </row>
    <row r="33" spans="2:12" ht="15.75" thickBot="1" x14ac:dyDescent="0.3">
      <c r="B33" s="2"/>
      <c r="C33" s="2"/>
      <c r="D33" s="5" t="s">
        <v>11</v>
      </c>
      <c r="G33" s="10">
        <f>SUM(G22:G32)</f>
        <v>0.39000000000000012</v>
      </c>
      <c r="I33" s="10">
        <f>SUM(I22:I32)</f>
        <v>0.62500000000000011</v>
      </c>
      <c r="K33" s="10">
        <f>SUM(K22:K32)</f>
        <v>0.53</v>
      </c>
    </row>
    <row r="34" spans="2:12" x14ac:dyDescent="0.25">
      <c r="B34" s="2"/>
      <c r="C34" s="2"/>
      <c r="D34" s="2"/>
      <c r="G34" s="11"/>
      <c r="I34" s="11"/>
    </row>
    <row r="35" spans="2:12" x14ac:dyDescent="0.25">
      <c r="B35" s="1" t="s">
        <v>21</v>
      </c>
      <c r="C35" s="2"/>
      <c r="D35" s="2"/>
      <c r="G35" s="11"/>
      <c r="I35" s="11"/>
    </row>
    <row r="36" spans="2:12" x14ac:dyDescent="0.25">
      <c r="B36" s="2"/>
      <c r="C36" s="2" t="s">
        <v>22</v>
      </c>
      <c r="D36" s="2"/>
      <c r="G36" s="9">
        <v>3.5000000000000001E-3</v>
      </c>
      <c r="I36" s="9">
        <v>0.01</v>
      </c>
    </row>
    <row r="37" spans="2:12" x14ac:dyDescent="0.25">
      <c r="B37" s="2"/>
      <c r="C37" s="2" t="s">
        <v>23</v>
      </c>
      <c r="D37" s="2"/>
      <c r="G37" s="9">
        <v>2.0000000000000001E-4</v>
      </c>
      <c r="I37" s="9">
        <v>1.5E-3</v>
      </c>
    </row>
    <row r="38" spans="2:12" x14ac:dyDescent="0.25">
      <c r="B38" s="2"/>
      <c r="C38" s="2" t="s">
        <v>24</v>
      </c>
      <c r="D38" s="2"/>
      <c r="G38" s="9">
        <v>3.7000000000000002E-3</v>
      </c>
      <c r="I38" s="9">
        <v>2E-3</v>
      </c>
    </row>
    <row r="39" spans="2:12" x14ac:dyDescent="0.25">
      <c r="B39" s="2"/>
      <c r="C39" s="2" t="s">
        <v>25</v>
      </c>
      <c r="D39" s="2"/>
      <c r="G39" s="9">
        <v>1E-3</v>
      </c>
      <c r="I39" s="9">
        <v>3.0000000000000001E-3</v>
      </c>
    </row>
    <row r="40" spans="2:12" x14ac:dyDescent="0.25">
      <c r="B40" s="2"/>
      <c r="C40" s="2" t="s">
        <v>26</v>
      </c>
      <c r="D40" s="2"/>
      <c r="G40" s="9">
        <v>4.2500000000000003E-2</v>
      </c>
      <c r="I40" s="9">
        <v>4.0000000000000001E-3</v>
      </c>
    </row>
    <row r="41" spans="2:12" x14ac:dyDescent="0.25">
      <c r="B41" s="2"/>
      <c r="C41" s="2" t="s">
        <v>27</v>
      </c>
      <c r="D41" s="2"/>
      <c r="G41" s="9">
        <v>8.0000000000000004E-4</v>
      </c>
      <c r="I41" s="9">
        <v>0</v>
      </c>
    </row>
    <row r="42" spans="2:12" x14ac:dyDescent="0.25">
      <c r="B42" s="2"/>
      <c r="C42" s="2" t="s">
        <v>28</v>
      </c>
      <c r="D42" s="2"/>
      <c r="G42" s="9">
        <v>5.9999999999999995E-4</v>
      </c>
      <c r="I42" s="9">
        <v>0.02</v>
      </c>
    </row>
    <row r="43" spans="2:12" x14ac:dyDescent="0.25">
      <c r="B43" s="2"/>
      <c r="C43" s="2" t="s">
        <v>29</v>
      </c>
      <c r="D43" s="2"/>
      <c r="G43" s="9">
        <v>6.9999999999999999E-4</v>
      </c>
      <c r="I43" s="9">
        <v>5.0000000000000001E-4</v>
      </c>
    </row>
    <row r="44" spans="2:12" x14ac:dyDescent="0.25">
      <c r="B44" s="2"/>
      <c r="C44" s="2" t="s">
        <v>30</v>
      </c>
      <c r="D44" s="2"/>
      <c r="G44" s="9">
        <v>1.5E-3</v>
      </c>
      <c r="I44" s="9">
        <v>5.0000000000000001E-4</v>
      </c>
    </row>
    <row r="45" spans="2:12" x14ac:dyDescent="0.25">
      <c r="B45" s="2"/>
      <c r="C45" s="2" t="s">
        <v>31</v>
      </c>
      <c r="D45" s="2"/>
      <c r="G45" s="9">
        <v>0</v>
      </c>
      <c r="I45" s="9">
        <v>7.0000000000000001E-3</v>
      </c>
    </row>
    <row r="46" spans="2:12" x14ac:dyDescent="0.25">
      <c r="B46" s="2"/>
      <c r="C46" s="2" t="s">
        <v>32</v>
      </c>
      <c r="D46" s="2"/>
      <c r="G46" s="9">
        <v>1.4999999999999999E-2</v>
      </c>
      <c r="I46" s="9">
        <v>1.7500000000000002E-2</v>
      </c>
      <c r="K46" s="26">
        <v>1.4999999999999999E-2</v>
      </c>
    </row>
    <row r="47" spans="2:12" x14ac:dyDescent="0.25">
      <c r="B47" s="2"/>
      <c r="C47" s="2" t="s">
        <v>33</v>
      </c>
      <c r="D47" s="2"/>
      <c r="G47" s="9">
        <v>2.5000000000000001E-2</v>
      </c>
      <c r="I47" s="9">
        <v>1E-3</v>
      </c>
      <c r="K47" s="9">
        <v>2.5000000000000001E-2</v>
      </c>
      <c r="L47" s="31" t="s">
        <v>108</v>
      </c>
    </row>
    <row r="48" spans="2:12" x14ac:dyDescent="0.25">
      <c r="B48" s="2"/>
      <c r="C48" s="2" t="s">
        <v>34</v>
      </c>
      <c r="D48" s="2"/>
      <c r="G48" s="9">
        <v>4.0000000000000001E-3</v>
      </c>
      <c r="I48" s="9">
        <v>5.0000000000000001E-4</v>
      </c>
      <c r="L48" s="31"/>
    </row>
    <row r="49" spans="2:12" x14ac:dyDescent="0.25">
      <c r="B49" s="2"/>
      <c r="C49" s="2" t="s">
        <v>35</v>
      </c>
      <c r="D49" s="2"/>
      <c r="G49" s="9">
        <v>0</v>
      </c>
      <c r="I49" s="9">
        <v>1E-3</v>
      </c>
      <c r="L49" s="31"/>
    </row>
    <row r="50" spans="2:12" x14ac:dyDescent="0.25">
      <c r="B50" s="2"/>
      <c r="C50" s="2" t="s">
        <v>36</v>
      </c>
      <c r="D50" s="2"/>
      <c r="G50" s="9">
        <v>1.5E-3</v>
      </c>
      <c r="I50" s="9">
        <v>1E-3</v>
      </c>
      <c r="L50" s="31"/>
    </row>
    <row r="51" spans="2:12" x14ac:dyDescent="0.25">
      <c r="B51" s="2"/>
      <c r="C51" s="2" t="s">
        <v>37</v>
      </c>
      <c r="D51" s="2"/>
      <c r="G51" s="9">
        <v>0</v>
      </c>
      <c r="I51" s="9">
        <v>6.4999999999999997E-3</v>
      </c>
      <c r="L51" s="31"/>
    </row>
    <row r="52" spans="2:12" x14ac:dyDescent="0.25">
      <c r="B52" s="2"/>
      <c r="C52" s="2" t="s">
        <v>38</v>
      </c>
      <c r="D52" s="2"/>
      <c r="G52" s="9">
        <v>0</v>
      </c>
      <c r="I52" s="9">
        <v>0</v>
      </c>
      <c r="L52" s="31"/>
    </row>
    <row r="53" spans="2:12" x14ac:dyDescent="0.25">
      <c r="B53" s="2"/>
      <c r="C53" s="2" t="s">
        <v>39</v>
      </c>
      <c r="D53" s="2"/>
      <c r="G53" s="9">
        <v>0.05</v>
      </c>
      <c r="I53" s="9">
        <v>3.5000000000000003E-2</v>
      </c>
      <c r="L53" s="31" t="s">
        <v>108</v>
      </c>
    </row>
    <row r="54" spans="2:12" x14ac:dyDescent="0.25">
      <c r="B54" s="2"/>
      <c r="C54" s="2" t="s">
        <v>40</v>
      </c>
      <c r="D54" s="2"/>
      <c r="G54" s="9">
        <v>5.0000000000000001E-3</v>
      </c>
      <c r="I54" s="9">
        <v>4.0000000000000001E-3</v>
      </c>
      <c r="K54" s="27">
        <v>0.01</v>
      </c>
    </row>
    <row r="55" spans="2:12" x14ac:dyDescent="0.25">
      <c r="B55" s="2"/>
      <c r="C55" s="2" t="s">
        <v>41</v>
      </c>
      <c r="D55" s="2"/>
      <c r="G55" s="9">
        <v>0</v>
      </c>
      <c r="I55" s="9">
        <v>0</v>
      </c>
    </row>
    <row r="56" spans="2:12" ht="15.75" thickBot="1" x14ac:dyDescent="0.3">
      <c r="B56" s="2"/>
      <c r="C56" s="2"/>
      <c r="D56" s="5" t="s">
        <v>11</v>
      </c>
      <c r="G56" s="10">
        <f>SUM(G36:G55)</f>
        <v>0.15500000000000003</v>
      </c>
      <c r="I56" s="10">
        <f>SUM(I36:I55)</f>
        <v>0.11500000000000002</v>
      </c>
      <c r="K56" s="10">
        <f>SUM(K36:K55)</f>
        <v>0.05</v>
      </c>
    </row>
    <row r="57" spans="2:12" x14ac:dyDescent="0.25">
      <c r="B57" s="2"/>
      <c r="C57" s="2"/>
      <c r="D57" s="2"/>
      <c r="G57" s="12"/>
      <c r="I57" s="12"/>
    </row>
    <row r="58" spans="2:12" x14ac:dyDescent="0.25">
      <c r="B58" s="1" t="s">
        <v>42</v>
      </c>
      <c r="C58" s="2"/>
      <c r="D58" s="2"/>
      <c r="G58" s="13">
        <f>G33+G56</f>
        <v>0.54500000000000015</v>
      </c>
      <c r="I58" s="13">
        <f>I33+I56</f>
        <v>0.7400000000000001</v>
      </c>
      <c r="K58" s="13">
        <f>K33+K56</f>
        <v>0.58000000000000007</v>
      </c>
    </row>
    <row r="59" spans="2:12" x14ac:dyDescent="0.25">
      <c r="B59" s="2"/>
      <c r="C59" s="2"/>
      <c r="D59" s="2"/>
      <c r="G59" s="9"/>
      <c r="I59" s="9"/>
    </row>
    <row r="60" spans="2:12" ht="15.75" thickBot="1" x14ac:dyDescent="0.3">
      <c r="B60" s="1" t="s">
        <v>43</v>
      </c>
      <c r="C60" s="2"/>
      <c r="D60" s="2"/>
      <c r="G60" s="6">
        <f>G19-G58</f>
        <v>0.45499999999999985</v>
      </c>
      <c r="I60" s="6">
        <f>I19-I58</f>
        <v>0.2599999999999999</v>
      </c>
      <c r="K60" s="6">
        <f>K19-K58</f>
        <v>0.41999999999999993</v>
      </c>
    </row>
    <row r="61" spans="2:12" x14ac:dyDescent="0.25">
      <c r="B61" s="2"/>
      <c r="C61" s="2"/>
      <c r="D61" s="2"/>
      <c r="G61" s="14"/>
      <c r="I61" s="14"/>
      <c r="K61" s="14"/>
    </row>
    <row r="62" spans="2:12" x14ac:dyDescent="0.25">
      <c r="B62" s="1" t="s">
        <v>44</v>
      </c>
      <c r="C62" s="2"/>
      <c r="D62" s="2"/>
      <c r="G62" s="9">
        <f>G127</f>
        <v>0.33</v>
      </c>
      <c r="I62" s="9">
        <v>0.18</v>
      </c>
      <c r="K62" s="9">
        <v>0.33</v>
      </c>
      <c r="L62" s="31" t="s">
        <v>119</v>
      </c>
    </row>
    <row r="63" spans="2:12" x14ac:dyDescent="0.25">
      <c r="B63" s="1"/>
      <c r="C63" s="2"/>
      <c r="D63" s="2"/>
      <c r="G63" s="11"/>
      <c r="I63" s="11"/>
      <c r="K63" s="11"/>
    </row>
    <row r="64" spans="2:12" ht="15.75" thickBot="1" x14ac:dyDescent="0.3">
      <c r="B64" s="1" t="s">
        <v>45</v>
      </c>
      <c r="C64" s="2"/>
      <c r="D64" s="2"/>
      <c r="G64" s="7">
        <f>G60-G62</f>
        <v>0.12499999999999983</v>
      </c>
      <c r="I64" s="7">
        <f>I60-I62</f>
        <v>7.9999999999999905E-2</v>
      </c>
      <c r="K64" s="7">
        <f>K60-K62</f>
        <v>8.9999999999999913E-2</v>
      </c>
    </row>
    <row r="65" spans="2:12" ht="15.75" thickTop="1" x14ac:dyDescent="0.25"/>
    <row r="67" spans="2:12" x14ac:dyDescent="0.25">
      <c r="B67" s="1" t="s">
        <v>51</v>
      </c>
      <c r="C67" s="15"/>
      <c r="D67" s="15"/>
    </row>
    <row r="68" spans="2:12" x14ac:dyDescent="0.25">
      <c r="B68" s="1"/>
      <c r="C68" s="2" t="s">
        <v>52</v>
      </c>
      <c r="D68" s="2"/>
      <c r="G68" s="20">
        <v>3.5000000000000003E-2</v>
      </c>
    </row>
    <row r="69" spans="2:12" x14ac:dyDescent="0.25">
      <c r="B69" s="1"/>
      <c r="C69" s="2" t="s">
        <v>53</v>
      </c>
      <c r="D69" s="2"/>
      <c r="G69" s="20">
        <v>0.05</v>
      </c>
    </row>
    <row r="70" spans="2:12" x14ac:dyDescent="0.25">
      <c r="B70" s="1"/>
      <c r="C70" s="2" t="s">
        <v>54</v>
      </c>
      <c r="D70" s="2"/>
      <c r="G70" s="20">
        <v>1.2500000000000001E-2</v>
      </c>
      <c r="L70" s="31" t="s">
        <v>110</v>
      </c>
    </row>
    <row r="71" spans="2:12" x14ac:dyDescent="0.25">
      <c r="B71" s="1"/>
      <c r="C71" s="2" t="s">
        <v>55</v>
      </c>
      <c r="D71" s="2"/>
      <c r="G71" s="20">
        <v>1.2500000000000001E-2</v>
      </c>
      <c r="L71" s="31" t="s">
        <v>109</v>
      </c>
    </row>
    <row r="72" spans="2:12" x14ac:dyDescent="0.25">
      <c r="B72" s="1"/>
      <c r="C72" s="2" t="s">
        <v>56</v>
      </c>
      <c r="D72" s="2"/>
      <c r="G72" s="20">
        <v>2.2499999999999999E-2</v>
      </c>
      <c r="L72" s="31"/>
    </row>
    <row r="73" spans="2:12" x14ac:dyDescent="0.25">
      <c r="B73" s="1"/>
      <c r="C73" s="2" t="s">
        <v>57</v>
      </c>
      <c r="D73" s="2"/>
      <c r="G73" s="20">
        <v>7.4999999999999997E-3</v>
      </c>
      <c r="L73" s="31"/>
    </row>
    <row r="74" spans="2:12" x14ac:dyDescent="0.25">
      <c r="B74" s="1"/>
      <c r="C74" s="2" t="s">
        <v>58</v>
      </c>
      <c r="D74" s="2"/>
      <c r="G74" s="20">
        <v>3.7499999999999999E-2</v>
      </c>
      <c r="L74" s="31" t="s">
        <v>113</v>
      </c>
    </row>
    <row r="75" spans="2:12" x14ac:dyDescent="0.25">
      <c r="B75" s="1"/>
      <c r="C75" s="2" t="s">
        <v>59</v>
      </c>
      <c r="D75" s="2"/>
      <c r="G75" s="20">
        <v>0.02</v>
      </c>
      <c r="L75" s="31" t="s">
        <v>114</v>
      </c>
    </row>
    <row r="76" spans="2:12" x14ac:dyDescent="0.25">
      <c r="B76" s="1"/>
      <c r="C76" s="2" t="s">
        <v>60</v>
      </c>
      <c r="D76" s="2"/>
      <c r="G76" s="20">
        <v>0.01</v>
      </c>
      <c r="H76" s="18"/>
    </row>
    <row r="77" spans="2:12" x14ac:dyDescent="0.25">
      <c r="B77" s="1"/>
      <c r="C77" s="2" t="s">
        <v>61</v>
      </c>
      <c r="D77" s="2"/>
      <c r="G77" s="20">
        <v>1.2500000000000001E-2</v>
      </c>
      <c r="H77" s="18"/>
    </row>
    <row r="78" spans="2:12" x14ac:dyDescent="0.25">
      <c r="B78" s="1"/>
      <c r="C78" s="2" t="s">
        <v>35</v>
      </c>
      <c r="D78" s="2"/>
      <c r="G78" s="21">
        <v>0</v>
      </c>
      <c r="H78" s="18"/>
    </row>
    <row r="79" spans="2:12" ht="15.75" thickBot="1" x14ac:dyDescent="0.3">
      <c r="B79" s="1"/>
      <c r="C79" s="2"/>
      <c r="D79" s="16" t="s">
        <v>11</v>
      </c>
      <c r="G79" s="22">
        <f>SUM(G68:G78)</f>
        <v>0.22000000000000003</v>
      </c>
      <c r="H79" s="18"/>
    </row>
    <row r="80" spans="2:12" x14ac:dyDescent="0.25">
      <c r="B80" s="1"/>
      <c r="C80" s="2"/>
      <c r="D80" s="2"/>
      <c r="G80" s="20"/>
      <c r="H80" s="18"/>
    </row>
    <row r="81" spans="2:8" x14ac:dyDescent="0.25">
      <c r="B81" s="1" t="s">
        <v>62</v>
      </c>
      <c r="C81" s="15"/>
      <c r="D81" s="15"/>
      <c r="G81" s="23"/>
      <c r="H81" s="19"/>
    </row>
    <row r="82" spans="2:8" x14ac:dyDescent="0.25">
      <c r="B82" s="1"/>
      <c r="C82" s="2" t="s">
        <v>63</v>
      </c>
      <c r="D82" s="2"/>
      <c r="G82" s="20">
        <v>1.1999999999999999E-3</v>
      </c>
      <c r="H82" s="19"/>
    </row>
    <row r="83" spans="2:8" x14ac:dyDescent="0.25">
      <c r="B83" s="1"/>
      <c r="C83" s="2" t="s">
        <v>64</v>
      </c>
      <c r="D83" s="2"/>
      <c r="G83" s="20">
        <v>3.5000000000000001E-3</v>
      </c>
      <c r="H83" s="19"/>
    </row>
    <row r="84" spans="2:8" x14ac:dyDescent="0.25">
      <c r="B84" s="1"/>
      <c r="C84" s="2" t="s">
        <v>65</v>
      </c>
      <c r="D84" s="2"/>
      <c r="G84" s="20">
        <v>5.0000000000000001E-4</v>
      </c>
      <c r="H84" s="19"/>
    </row>
    <row r="85" spans="2:8" x14ac:dyDescent="0.25">
      <c r="B85" s="1"/>
      <c r="C85" s="2" t="s">
        <v>66</v>
      </c>
      <c r="D85" s="2"/>
      <c r="G85" s="20">
        <v>0.01</v>
      </c>
      <c r="H85" s="19"/>
    </row>
    <row r="86" spans="2:8" x14ac:dyDescent="0.25">
      <c r="B86" s="1"/>
      <c r="C86" s="2" t="s">
        <v>67</v>
      </c>
      <c r="D86" s="2"/>
      <c r="G86" s="20">
        <v>3.0000000000000001E-3</v>
      </c>
      <c r="H86" s="19"/>
    </row>
    <row r="87" spans="2:8" x14ac:dyDescent="0.25">
      <c r="B87" s="1"/>
      <c r="C87" s="2" t="s">
        <v>68</v>
      </c>
      <c r="D87" s="2"/>
      <c r="G87" s="20">
        <v>3.0000000000000001E-3</v>
      </c>
      <c r="H87" s="19"/>
    </row>
    <row r="88" spans="2:8" x14ac:dyDescent="0.25">
      <c r="B88" s="1"/>
      <c r="C88" s="2" t="s">
        <v>69</v>
      </c>
      <c r="D88" s="2"/>
      <c r="G88" s="20">
        <v>1.5E-3</v>
      </c>
      <c r="H88" s="19"/>
    </row>
    <row r="89" spans="2:8" x14ac:dyDescent="0.25">
      <c r="B89" s="1"/>
      <c r="C89" s="2" t="s">
        <v>70</v>
      </c>
      <c r="D89" s="2"/>
      <c r="G89" s="20">
        <v>7.4999999999999997E-3</v>
      </c>
      <c r="H89" s="19"/>
    </row>
    <row r="90" spans="2:8" x14ac:dyDescent="0.25">
      <c r="B90" s="1"/>
      <c r="C90" s="2" t="s">
        <v>71</v>
      </c>
      <c r="D90" s="2"/>
      <c r="G90" s="20">
        <v>3.0000000000000001E-3</v>
      </c>
      <c r="H90" s="19"/>
    </row>
    <row r="91" spans="2:8" x14ac:dyDescent="0.25">
      <c r="B91" s="1"/>
      <c r="C91" s="2" t="s">
        <v>72</v>
      </c>
      <c r="D91" s="2"/>
      <c r="G91" s="20">
        <v>6.0000000000000001E-3</v>
      </c>
      <c r="H91" s="19"/>
    </row>
    <row r="92" spans="2:8" x14ac:dyDescent="0.25">
      <c r="B92" s="1"/>
      <c r="C92" s="2" t="s">
        <v>73</v>
      </c>
      <c r="D92" s="2"/>
      <c r="G92" s="20">
        <v>0</v>
      </c>
      <c r="H92" s="19"/>
    </row>
    <row r="93" spans="2:8" x14ac:dyDescent="0.25">
      <c r="B93" s="1"/>
      <c r="C93" s="2" t="s">
        <v>74</v>
      </c>
      <c r="D93" s="2"/>
      <c r="G93" s="20">
        <v>1.5E-3</v>
      </c>
      <c r="H93" s="19"/>
    </row>
    <row r="94" spans="2:8" x14ac:dyDescent="0.25">
      <c r="B94" s="1"/>
      <c r="C94" s="2" t="s">
        <v>75</v>
      </c>
      <c r="D94" s="2"/>
      <c r="G94" s="20">
        <v>1.5E-3</v>
      </c>
      <c r="H94" s="19"/>
    </row>
    <row r="95" spans="2:8" x14ac:dyDescent="0.25">
      <c r="B95" s="1"/>
      <c r="C95" s="2" t="s">
        <v>76</v>
      </c>
      <c r="D95" s="2"/>
      <c r="G95" s="20">
        <v>0.01</v>
      </c>
      <c r="H95" s="19"/>
    </row>
    <row r="96" spans="2:8" x14ac:dyDescent="0.25">
      <c r="B96" s="1"/>
      <c r="C96" s="2" t="s">
        <v>77</v>
      </c>
      <c r="D96" s="2"/>
      <c r="G96" s="20">
        <v>1E-3</v>
      </c>
      <c r="H96" s="19"/>
    </row>
    <row r="97" spans="2:8" x14ac:dyDescent="0.25">
      <c r="B97" s="1"/>
      <c r="C97" s="2" t="s">
        <v>78</v>
      </c>
      <c r="D97" s="2"/>
      <c r="G97" s="20">
        <v>2.0999999999999999E-3</v>
      </c>
      <c r="H97" s="19"/>
    </row>
    <row r="98" spans="2:8" x14ac:dyDescent="0.25">
      <c r="B98" s="1"/>
      <c r="C98" s="2" t="s">
        <v>79</v>
      </c>
      <c r="D98" s="2"/>
      <c r="G98" s="20">
        <v>6.9999999999999999E-4</v>
      </c>
      <c r="H98" s="19"/>
    </row>
    <row r="99" spans="2:8" x14ac:dyDescent="0.25">
      <c r="B99" s="1"/>
      <c r="C99" s="2" t="s">
        <v>80</v>
      </c>
      <c r="D99" s="2"/>
      <c r="G99" s="20">
        <v>0</v>
      </c>
      <c r="H99" s="19"/>
    </row>
    <row r="100" spans="2:8" x14ac:dyDescent="0.25">
      <c r="B100" s="1"/>
      <c r="C100" s="2" t="s">
        <v>81</v>
      </c>
      <c r="D100" s="2"/>
      <c r="G100" s="20">
        <v>3.5000000000000001E-3</v>
      </c>
      <c r="H100" s="19"/>
    </row>
    <row r="101" spans="2:8" x14ac:dyDescent="0.25">
      <c r="B101" s="1"/>
      <c r="C101" s="2" t="s">
        <v>82</v>
      </c>
      <c r="D101" s="2"/>
      <c r="G101" s="20">
        <v>0</v>
      </c>
      <c r="H101" s="19"/>
    </row>
    <row r="102" spans="2:8" x14ac:dyDescent="0.25">
      <c r="B102" s="1"/>
      <c r="C102" s="2" t="s">
        <v>83</v>
      </c>
      <c r="D102" s="2"/>
      <c r="G102" s="20">
        <v>0</v>
      </c>
      <c r="H102" s="19"/>
    </row>
    <row r="103" spans="2:8" x14ac:dyDescent="0.25">
      <c r="B103" s="1"/>
      <c r="C103" s="2" t="s">
        <v>84</v>
      </c>
      <c r="D103" s="2"/>
      <c r="G103" s="20">
        <v>1E-3</v>
      </c>
      <c r="H103" s="19"/>
    </row>
    <row r="104" spans="2:8" x14ac:dyDescent="0.25">
      <c r="B104" s="1"/>
      <c r="C104" s="2" t="s">
        <v>85</v>
      </c>
      <c r="D104" s="2"/>
      <c r="G104" s="20">
        <v>2E-3</v>
      </c>
      <c r="H104" s="19"/>
    </row>
    <row r="105" spans="2:8" x14ac:dyDescent="0.25">
      <c r="B105" s="1"/>
      <c r="C105" s="2" t="s">
        <v>86</v>
      </c>
      <c r="D105" s="2"/>
      <c r="G105" s="20">
        <v>1E-3</v>
      </c>
      <c r="H105" s="19"/>
    </row>
    <row r="106" spans="2:8" x14ac:dyDescent="0.25">
      <c r="B106" s="1"/>
      <c r="C106" s="2" t="s">
        <v>87</v>
      </c>
      <c r="D106" s="2"/>
      <c r="G106" s="20">
        <v>5.0000000000000001E-3</v>
      </c>
      <c r="H106" s="19"/>
    </row>
    <row r="107" spans="2:8" x14ac:dyDescent="0.25">
      <c r="B107" s="1"/>
      <c r="C107" s="2" t="s">
        <v>88</v>
      </c>
      <c r="D107" s="2"/>
      <c r="G107" s="20">
        <v>5.0000000000000001E-4</v>
      </c>
      <c r="H107" s="19"/>
    </row>
    <row r="108" spans="2:8" x14ac:dyDescent="0.25">
      <c r="B108" s="1"/>
      <c r="C108" s="2" t="s">
        <v>89</v>
      </c>
      <c r="D108" s="2"/>
      <c r="G108" s="21">
        <v>1E-3</v>
      </c>
      <c r="H108" s="19"/>
    </row>
    <row r="109" spans="2:8" ht="15.75" thickBot="1" x14ac:dyDescent="0.3">
      <c r="B109" s="1"/>
      <c r="C109" s="2"/>
      <c r="D109" s="16" t="s">
        <v>11</v>
      </c>
      <c r="G109" s="22">
        <f>SUM(G82:G108)</f>
        <v>7.0000000000000007E-2</v>
      </c>
      <c r="H109" s="19"/>
    </row>
    <row r="110" spans="2:8" x14ac:dyDescent="0.25">
      <c r="B110" s="1"/>
      <c r="C110" s="2"/>
      <c r="D110" s="2"/>
      <c r="G110" s="20"/>
      <c r="H110" s="19"/>
    </row>
    <row r="111" spans="2:8" x14ac:dyDescent="0.25">
      <c r="B111" s="1" t="s">
        <v>90</v>
      </c>
      <c r="C111" s="4"/>
      <c r="D111" s="4"/>
      <c r="G111" s="24"/>
    </row>
    <row r="112" spans="2:8" x14ac:dyDescent="0.25">
      <c r="B112" s="1"/>
      <c r="C112" s="2" t="s">
        <v>91</v>
      </c>
      <c r="D112" s="2"/>
      <c r="G112" s="20">
        <v>2.9999999999999997E-4</v>
      </c>
    </row>
    <row r="113" spans="2:7" x14ac:dyDescent="0.25">
      <c r="B113" s="1"/>
      <c r="C113" s="2" t="s">
        <v>92</v>
      </c>
      <c r="D113" s="2"/>
      <c r="G113" s="20">
        <v>1.5E-3</v>
      </c>
    </row>
    <row r="114" spans="2:7" x14ac:dyDescent="0.25">
      <c r="B114" s="1"/>
      <c r="C114" s="2" t="s">
        <v>93</v>
      </c>
      <c r="D114" s="2"/>
      <c r="G114" s="20">
        <v>0.01</v>
      </c>
    </row>
    <row r="115" spans="2:7" x14ac:dyDescent="0.25">
      <c r="B115" s="1"/>
      <c r="C115" s="2" t="s">
        <v>94</v>
      </c>
      <c r="D115" s="2"/>
      <c r="G115" s="20">
        <v>2.0000000000000001E-4</v>
      </c>
    </row>
    <row r="116" spans="2:7" x14ac:dyDescent="0.25">
      <c r="B116" s="1"/>
      <c r="C116" s="2" t="s">
        <v>95</v>
      </c>
      <c r="D116" s="2"/>
      <c r="G116" s="20">
        <v>0</v>
      </c>
    </row>
    <row r="117" spans="2:7" x14ac:dyDescent="0.25">
      <c r="B117" s="1"/>
      <c r="C117" s="2" t="s">
        <v>96</v>
      </c>
      <c r="D117" s="2"/>
      <c r="G117" s="20">
        <v>5.9999999999999995E-4</v>
      </c>
    </row>
    <row r="118" spans="2:7" x14ac:dyDescent="0.25">
      <c r="B118" s="1"/>
      <c r="C118" s="2" t="s">
        <v>97</v>
      </c>
      <c r="D118" s="2"/>
      <c r="G118" s="20">
        <v>2E-3</v>
      </c>
    </row>
    <row r="119" spans="2:7" x14ac:dyDescent="0.25">
      <c r="B119" s="1"/>
      <c r="C119" s="2" t="s">
        <v>98</v>
      </c>
      <c r="D119" s="2"/>
      <c r="G119" s="20">
        <v>5.0000000000000001E-3</v>
      </c>
    </row>
    <row r="120" spans="2:7" x14ac:dyDescent="0.25">
      <c r="B120" s="1"/>
      <c r="C120" s="2" t="s">
        <v>99</v>
      </c>
      <c r="D120" s="2"/>
      <c r="G120" s="20">
        <v>5.9999999999999995E-4</v>
      </c>
    </row>
    <row r="121" spans="2:7" x14ac:dyDescent="0.25">
      <c r="B121" s="1"/>
      <c r="C121" s="2" t="s">
        <v>100</v>
      </c>
      <c r="D121" s="2"/>
      <c r="G121" s="20">
        <v>2.9999999999999997E-4</v>
      </c>
    </row>
    <row r="122" spans="2:7" x14ac:dyDescent="0.25">
      <c r="B122" s="1"/>
      <c r="C122" s="2" t="s">
        <v>101</v>
      </c>
      <c r="D122" s="2"/>
      <c r="G122" s="20">
        <v>1.2999999999999999E-2</v>
      </c>
    </row>
    <row r="123" spans="2:7" x14ac:dyDescent="0.25">
      <c r="B123" s="1"/>
      <c r="C123" s="2" t="s">
        <v>102</v>
      </c>
      <c r="D123" s="2"/>
      <c r="G123" s="20">
        <v>1.5E-3</v>
      </c>
    </row>
    <row r="124" spans="2:7" x14ac:dyDescent="0.25">
      <c r="B124" s="1"/>
      <c r="C124" s="2" t="s">
        <v>103</v>
      </c>
      <c r="D124" s="2"/>
      <c r="G124" s="21">
        <v>5.0000000000000001E-3</v>
      </c>
    </row>
    <row r="125" spans="2:7" ht="15.75" thickBot="1" x14ac:dyDescent="0.3">
      <c r="B125" s="1"/>
      <c r="C125" s="2"/>
      <c r="D125" s="16" t="s">
        <v>11</v>
      </c>
      <c r="G125" s="22">
        <f>SUM(G112:G124)</f>
        <v>0.04</v>
      </c>
    </row>
    <row r="126" spans="2:7" x14ac:dyDescent="0.25">
      <c r="B126" s="1"/>
      <c r="C126" s="16"/>
      <c r="D126" s="16"/>
      <c r="G126" s="20"/>
    </row>
    <row r="127" spans="2:7" ht="15.75" thickBot="1" x14ac:dyDescent="0.3">
      <c r="B127" s="17" t="s">
        <v>104</v>
      </c>
      <c r="C127" s="2"/>
      <c r="D127" s="2"/>
      <c r="G127" s="25">
        <f>G79+G109+G125</f>
        <v>0.33</v>
      </c>
    </row>
    <row r="128" spans="2:7" ht="15.75" thickTop="1" x14ac:dyDescent="0.25"/>
    <row r="129" spans="1:7" ht="15.75" thickBot="1" x14ac:dyDescent="0.3">
      <c r="A129" s="17"/>
      <c r="B129" s="17" t="s">
        <v>105</v>
      </c>
      <c r="C129" s="17"/>
      <c r="D129" s="17"/>
      <c r="G129" s="34">
        <f>G60-G127</f>
        <v>0.12499999999999983</v>
      </c>
    </row>
    <row r="130" spans="1:7" ht="15.75" thickTop="1" x14ac:dyDescent="0.25">
      <c r="A130" s="17"/>
      <c r="B130" s="17"/>
      <c r="C130" s="17"/>
      <c r="D130" s="17"/>
    </row>
  </sheetData>
  <pageMargins left="0.25" right="0.25" top="0.75" bottom="0.75" header="0.3" footer="0.3"/>
  <pageSetup scale="74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Model NPR%s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Reed</dc:creator>
  <cp:lastModifiedBy>Denise Stanford</cp:lastModifiedBy>
  <cp:lastPrinted>2020-01-29T17:32:03Z</cp:lastPrinted>
  <dcterms:created xsi:type="dcterms:W3CDTF">2020-01-13T17:30:02Z</dcterms:created>
  <dcterms:modified xsi:type="dcterms:W3CDTF">2022-02-22T15:26:44Z</dcterms:modified>
</cp:coreProperties>
</file>